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5 tab\"/>
    </mc:Choice>
  </mc:AlternateContent>
  <xr:revisionPtr revIDLastSave="0" documentId="13_ncr:1_{2BE63270-AA5A-4579-A554-28EB164D7B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DRat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I58" i="1"/>
  <c r="J58" i="1"/>
  <c r="K58" i="1"/>
  <c r="L58" i="1"/>
  <c r="G58" i="1"/>
  <c r="H53" i="1"/>
  <c r="I53" i="1"/>
  <c r="J53" i="1"/>
  <c r="K53" i="1"/>
  <c r="L53" i="1"/>
  <c r="G53" i="1"/>
  <c r="H44" i="1"/>
  <c r="I44" i="1"/>
  <c r="J44" i="1"/>
  <c r="K44" i="1"/>
  <c r="L44" i="1"/>
  <c r="G44" i="1"/>
  <c r="H37" i="1"/>
  <c r="I37" i="1"/>
  <c r="J37" i="1"/>
  <c r="K37" i="1"/>
  <c r="L37" i="1"/>
  <c r="G37" i="1"/>
  <c r="H19" i="1"/>
  <c r="I19" i="1"/>
  <c r="J19" i="1"/>
  <c r="K19" i="1"/>
  <c r="L19" i="1"/>
  <c r="G19" i="1"/>
  <c r="H14" i="1"/>
  <c r="H20" i="1" s="1"/>
  <c r="H38" i="1" s="1"/>
  <c r="H41" i="1" s="1"/>
  <c r="H60" i="1" s="1"/>
  <c r="I14" i="1"/>
  <c r="I20" i="1" s="1"/>
  <c r="I38" i="1" s="1"/>
  <c r="I41" i="1" s="1"/>
  <c r="I60" i="1" s="1"/>
  <c r="J14" i="1"/>
  <c r="J20" i="1" s="1"/>
  <c r="J38" i="1" s="1"/>
  <c r="J41" i="1" s="1"/>
  <c r="J60" i="1" s="1"/>
  <c r="K14" i="1"/>
  <c r="K20" i="1" s="1"/>
  <c r="K38" i="1" s="1"/>
  <c r="K41" i="1" s="1"/>
  <c r="K60" i="1" s="1"/>
  <c r="L14" i="1"/>
  <c r="L20" i="1" s="1"/>
  <c r="L38" i="1" s="1"/>
  <c r="L41" i="1" s="1"/>
  <c r="L60" i="1" s="1"/>
  <c r="G14" i="1"/>
  <c r="G20" i="1" l="1"/>
  <c r="M39" i="1"/>
  <c r="N39" i="1" s="1"/>
  <c r="M40" i="1"/>
  <c r="N40" i="1" s="1"/>
  <c r="M42" i="1"/>
  <c r="M43" i="1"/>
  <c r="N43" i="1" s="1"/>
  <c r="M45" i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4" i="1"/>
  <c r="M55" i="1"/>
  <c r="N55" i="1" s="1"/>
  <c r="M56" i="1"/>
  <c r="N56" i="1" s="1"/>
  <c r="M57" i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5" i="1"/>
  <c r="M16" i="1"/>
  <c r="N16" i="1" s="1"/>
  <c r="M17" i="1"/>
  <c r="N17" i="1" s="1"/>
  <c r="M18" i="1"/>
  <c r="N18" i="1" s="1"/>
  <c r="M21" i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6" i="1"/>
  <c r="N6" i="1" l="1"/>
  <c r="M14" i="1"/>
  <c r="N42" i="1"/>
  <c r="M44" i="1"/>
  <c r="N44" i="1" s="1"/>
  <c r="N15" i="1"/>
  <c r="M19" i="1"/>
  <c r="N19" i="1" s="1"/>
  <c r="N21" i="1"/>
  <c r="M37" i="1"/>
  <c r="N37" i="1" s="1"/>
  <c r="N54" i="1"/>
  <c r="M58" i="1"/>
  <c r="N58" i="1" s="1"/>
  <c r="N45" i="1"/>
  <c r="M53" i="1"/>
  <c r="N53" i="1" s="1"/>
  <c r="G38" i="1"/>
  <c r="M20" i="1" l="1"/>
  <c r="N14" i="1"/>
  <c r="G41" i="1"/>
  <c r="M38" i="1" l="1"/>
  <c r="N20" i="1"/>
  <c r="G60" i="1"/>
  <c r="M41" i="1" l="1"/>
  <c r="N38" i="1"/>
  <c r="M60" i="1" l="1"/>
  <c r="N60" i="1" s="1"/>
  <c r="N41" i="1"/>
</calcChain>
</file>

<file path=xl/sharedStrings.xml><?xml version="1.0" encoding="utf-8"?>
<sst xmlns="http://schemas.openxmlformats.org/spreadsheetml/2006/main" count="73" uniqueCount="70">
  <si>
    <t>Advances</t>
  </si>
  <si>
    <t>Name of Bank</t>
  </si>
  <si>
    <t>Branch</t>
  </si>
  <si>
    <t>Rural</t>
  </si>
  <si>
    <t>Semi-Urban</t>
  </si>
  <si>
    <t xml:space="preserve">Urban </t>
  </si>
  <si>
    <t>CD Ratio</t>
  </si>
  <si>
    <t>BANK OF BARODA</t>
  </si>
  <si>
    <t>BANK OF INDIA</t>
  </si>
  <si>
    <t>CANARA BANK</t>
  </si>
  <si>
    <t>CENTRAL BANK OF INDIA</t>
  </si>
  <si>
    <t>INDIAN BANK</t>
  </si>
  <si>
    <t>PUNJAB NATIONAL BANK</t>
  </si>
  <si>
    <t>UNION BANK OF INDIA</t>
  </si>
  <si>
    <t>STATE BANK OF INDIA</t>
  </si>
  <si>
    <t>TOTAL LEAD BANKS</t>
  </si>
  <si>
    <t>BANK OF MAHARASHTRA</t>
  </si>
  <si>
    <t>INDIAN OVERSEAS BANK</t>
  </si>
  <si>
    <t>PUNJAB AND SIND BANK</t>
  </si>
  <si>
    <t>UCO BANK</t>
  </si>
  <si>
    <t>TOTAL NON LEAD BANKS</t>
  </si>
  <si>
    <t>TOTAL PUBLIC SECTOR BANKS</t>
  </si>
  <si>
    <t>AXIS BANK</t>
  </si>
  <si>
    <t>BANDHAN BANK</t>
  </si>
  <si>
    <t>FEDERAL BANK</t>
  </si>
  <si>
    <t>HDFC BANK</t>
  </si>
  <si>
    <t>ICICI BANK</t>
  </si>
  <si>
    <t>IDBI BANK</t>
  </si>
  <si>
    <t>INDUSIND BANK</t>
  </si>
  <si>
    <t>J &amp; K BANK</t>
  </si>
  <si>
    <t>KARNATAKA BANK</t>
  </si>
  <si>
    <t>KOTAK MAHINDRA BANK</t>
  </si>
  <si>
    <t>SOUTH INDIAN BANK</t>
  </si>
  <si>
    <t>YES BANK</t>
  </si>
  <si>
    <t>THE NAINITAL BANK LTD</t>
  </si>
  <si>
    <t>CSB BANK LIMITED</t>
  </si>
  <si>
    <t>RBL BANK</t>
  </si>
  <si>
    <t>IDFC FIRST BANK</t>
  </si>
  <si>
    <t>TOTAL PRIVATE SECTOR BANKS</t>
  </si>
  <si>
    <t>TOTAL COMM.  BANKS</t>
  </si>
  <si>
    <t>TOTAL REGIONAL RURAL BANKS</t>
  </si>
  <si>
    <t>TOTAL COMM.  BANKS + TOTAL RRB</t>
  </si>
  <si>
    <t>U P COOP BANK LTD</t>
  </si>
  <si>
    <t>U P S G V BANK LTD</t>
  </si>
  <si>
    <t>TOTAL CO-OPERATIVE SECTOR BANKS</t>
  </si>
  <si>
    <t>AU SMALL FIN.BANK</t>
  </si>
  <si>
    <t>EQUITAS SMALL FIN. BANK</t>
  </si>
  <si>
    <t>JANA SMALL FIN. BANK</t>
  </si>
  <si>
    <t>UJJIVAN SMALL FIN. BANK</t>
  </si>
  <si>
    <t>UTKARSH SMALL FIN. BANK</t>
  </si>
  <si>
    <t>SHIVALIK SMALL FINANCE BANK</t>
  </si>
  <si>
    <t>UNITY SMALL FINANCE BANK</t>
  </si>
  <si>
    <t>SURYODAY SMALL FIN. BANK</t>
  </si>
  <si>
    <t>TOTAL SMALL FINANCE BANK</t>
  </si>
  <si>
    <t>INDIA POST PAYMENTS BANK</t>
  </si>
  <si>
    <t>FINO PAYMENTS BANK</t>
  </si>
  <si>
    <t>PAYTM  PAYMENTS BANK</t>
  </si>
  <si>
    <t>AIRTEL PAYMENTS BANK</t>
  </si>
  <si>
    <t>TOTAL PAYMENT BANK</t>
  </si>
  <si>
    <t>GRAND TOTAL</t>
  </si>
  <si>
    <t>Outside Advances</t>
  </si>
  <si>
    <t>Total Advances</t>
  </si>
  <si>
    <t>Total Deposit</t>
  </si>
  <si>
    <t>Agenda No. 4</t>
  </si>
  <si>
    <t>Annexure-1</t>
  </si>
  <si>
    <t xml:space="preserve">(Amount in Crore) </t>
  </si>
  <si>
    <t>BANK WISE CD RATIO FY 2025-26 AS ON 30.09.2025</t>
  </si>
  <si>
    <t>Sr. No.</t>
  </si>
  <si>
    <t>UTTAR PRADESH GRAMIN BANK</t>
  </si>
  <si>
    <t>RIDF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</si>
</sst>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7" x14ac:knownFonts="1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/>
    <xf numFmtId="164" fontId="2" fillId="2" borderId="14" xfId="0" applyNumberFormat="1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2" xfId="0" applyFont="1" applyFill="1" applyBorder="1"/>
    <xf numFmtId="164" fontId="3" fillId="2" borderId="2" xfId="0" applyNumberFormat="1" applyFont="1" applyFill="1" applyBorder="1"/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/>
    <xf numFmtId="164" fontId="3" fillId="2" borderId="25" xfId="0" applyNumberFormat="1" applyFont="1" applyFill="1" applyBorder="1"/>
    <xf numFmtId="0" fontId="3" fillId="0" borderId="11" xfId="0" applyFont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/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/>
    <xf numFmtId="164" fontId="2" fillId="2" borderId="28" xfId="0" applyNumberFormat="1" applyFont="1" applyFill="1" applyBorder="1"/>
    <xf numFmtId="164" fontId="2" fillId="0" borderId="0" xfId="0" applyNumberFormat="1" applyFont="1"/>
    <xf numFmtId="0" fontId="2" fillId="2" borderId="30" xfId="0" applyFont="1" applyFill="1" applyBorder="1"/>
    <xf numFmtId="164" fontId="2" fillId="2" borderId="30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2" xfId="0" applyNumberFormat="1" applyFont="1" applyFill="1" applyBorder="1"/>
    <xf numFmtId="0" fontId="2" fillId="0" borderId="22" xfId="0" applyFont="1" applyBorder="1"/>
    <xf numFmtId="164" fontId="2" fillId="0" borderId="22" xfId="0" applyNumberFormat="1" applyFont="1" applyBorder="1"/>
    <xf numFmtId="0" fontId="2" fillId="0" borderId="19" xfId="0" applyFont="1" applyBorder="1"/>
    <xf numFmtId="164" fontId="2" fillId="0" borderId="19" xfId="0" applyNumberFormat="1" applyFont="1" applyBorder="1"/>
    <xf numFmtId="10" fontId="2" fillId="2" borderId="15" xfId="1" applyNumberFormat="1" applyFont="1" applyFill="1" applyBorder="1"/>
    <xf numFmtId="0" fontId="3" fillId="0" borderId="24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/>
    </xf>
    <xf numFmtId="0" fontId="3" fillId="2" borderId="34" xfId="0" applyFont="1" applyFill="1" applyBorder="1"/>
    <xf numFmtId="164" fontId="3" fillId="2" borderId="34" xfId="0" applyNumberFormat="1" applyFont="1" applyFill="1" applyBorder="1"/>
    <xf numFmtId="10" fontId="2" fillId="2" borderId="17" xfId="1" applyNumberFormat="1" applyFont="1" applyFill="1" applyBorder="1"/>
    <xf numFmtId="10" fontId="2" fillId="2" borderId="29" xfId="1" applyNumberFormat="1" applyFont="1" applyFill="1" applyBorder="1"/>
    <xf numFmtId="0" fontId="3" fillId="2" borderId="36" xfId="0" applyFont="1" applyFill="1" applyBorder="1" applyAlignment="1">
      <alignment horizontal="center"/>
    </xf>
    <xf numFmtId="0" fontId="3" fillId="2" borderId="30" xfId="0" applyFont="1" applyFill="1" applyBorder="1"/>
    <xf numFmtId="164" fontId="3" fillId="2" borderId="30" xfId="0" applyNumberFormat="1" applyFont="1" applyFill="1" applyBorder="1"/>
    <xf numFmtId="10" fontId="2" fillId="2" borderId="20" xfId="1" applyNumberFormat="1" applyFont="1" applyFill="1" applyBorder="1"/>
    <xf numFmtId="10" fontId="3" fillId="2" borderId="12" xfId="1" applyNumberFormat="1" applyFont="1" applyFill="1" applyBorder="1"/>
    <xf numFmtId="10" fontId="3" fillId="2" borderId="35" xfId="1" applyNumberFormat="1" applyFont="1" applyFill="1" applyBorder="1"/>
    <xf numFmtId="10" fontId="3" fillId="2" borderId="37" xfId="1" applyNumberFormat="1" applyFont="1" applyFill="1" applyBorder="1"/>
    <xf numFmtId="10" fontId="3" fillId="2" borderId="29" xfId="1" applyNumberFormat="1" applyFont="1" applyFill="1" applyBorder="1"/>
    <xf numFmtId="0" fontId="2" fillId="2" borderId="36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10" fontId="2" fillId="2" borderId="23" xfId="1" applyNumberFormat="1" applyFont="1" applyFill="1" applyBorder="1"/>
    <xf numFmtId="0" fontId="2" fillId="0" borderId="18" xfId="0" applyFont="1" applyBorder="1" applyAlignment="1">
      <alignment horizontal="center"/>
    </xf>
    <xf numFmtId="10" fontId="3" fillId="2" borderId="20" xfId="1" applyNumberFormat="1" applyFont="1" applyFill="1" applyBorder="1"/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L60"/>
  <sheetViews>
    <sheetView tabSelected="1" zoomScale="87" zoomScaleNormal="87" workbookViewId="0">
      <selection activeCell="P12" sqref="P12"/>
    </sheetView>
  </sheetViews>
  <sheetFormatPr defaultColWidth="9.6640625" defaultRowHeight="15.75" x14ac:dyDescent="0.25"/>
  <cols>
    <col min="1" max="1" width="6" style="3" bestFit="1" customWidth="1"/>
    <col min="2" max="2" width="29.6640625" style="2" bestFit="1" customWidth="1"/>
    <col min="3" max="3" width="8" style="2" hidden="1" customWidth="1"/>
    <col min="4" max="4" width="12.77734375" style="2" hidden="1" customWidth="1"/>
    <col min="5" max="5" width="12.21875" style="2" hidden="1" customWidth="1"/>
    <col min="6" max="6" width="9.44140625" style="2" hidden="1" customWidth="1"/>
    <col min="7" max="7" width="11" style="2" bestFit="1" customWidth="1"/>
    <col min="8" max="8" width="11.6640625" style="2" hidden="1" customWidth="1"/>
    <col min="9" max="9" width="15.77734375" style="2" hidden="1" customWidth="1"/>
    <col min="10" max="10" width="11.109375" style="2" hidden="1" customWidth="1"/>
    <col min="11" max="11" width="9.77734375" style="24" bestFit="1" customWidth="1"/>
    <col min="12" max="13" width="11.109375" style="24" customWidth="1"/>
    <col min="14" max="14" width="10.5546875" style="24" customWidth="1"/>
    <col min="15" max="246" width="9.6640625" style="1" customWidth="1"/>
  </cols>
  <sheetData>
    <row r="1" spans="1:246" ht="16.5" thickBot="1" x14ac:dyDescent="0.3">
      <c r="A1" s="61" t="s">
        <v>63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3"/>
    </row>
    <row r="2" spans="1:246" ht="16.5" thickBot="1" x14ac:dyDescent="0.3">
      <c r="A2" s="64" t="s">
        <v>64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</row>
    <row r="3" spans="1:246" ht="21.75" thickBot="1" x14ac:dyDescent="0.25">
      <c r="A3" s="67" t="s">
        <v>66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246" ht="19.5" thickBot="1" x14ac:dyDescent="0.35">
      <c r="A4" s="68" t="s">
        <v>65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246" ht="39.75" customHeight="1" thickBot="1" x14ac:dyDescent="0.25">
      <c r="A5" s="35" t="s">
        <v>67</v>
      </c>
      <c r="B5" s="36" t="s">
        <v>1</v>
      </c>
      <c r="C5" s="37" t="s">
        <v>2</v>
      </c>
      <c r="D5" s="37" t="s">
        <v>3</v>
      </c>
      <c r="E5" s="38" t="s">
        <v>4</v>
      </c>
      <c r="F5" s="39" t="s">
        <v>5</v>
      </c>
      <c r="G5" s="40" t="s">
        <v>62</v>
      </c>
      <c r="H5" s="41" t="s">
        <v>3</v>
      </c>
      <c r="I5" s="41" t="s">
        <v>4</v>
      </c>
      <c r="J5" s="40" t="s">
        <v>5</v>
      </c>
      <c r="K5" s="40" t="s">
        <v>0</v>
      </c>
      <c r="L5" s="40" t="s">
        <v>60</v>
      </c>
      <c r="M5" s="40" t="s">
        <v>61</v>
      </c>
      <c r="N5" s="42" t="s">
        <v>6</v>
      </c>
    </row>
    <row r="6" spans="1:246" x14ac:dyDescent="0.25">
      <c r="A6" s="6">
        <v>1</v>
      </c>
      <c r="B6" s="7" t="s">
        <v>7</v>
      </c>
      <c r="C6" s="7">
        <v>1343</v>
      </c>
      <c r="D6" s="7">
        <v>34412.019999999997</v>
      </c>
      <c r="E6" s="7">
        <v>26877.01</v>
      </c>
      <c r="F6" s="7">
        <v>90101.4</v>
      </c>
      <c r="G6" s="8">
        <v>151390.43</v>
      </c>
      <c r="H6" s="8">
        <v>18547.39</v>
      </c>
      <c r="I6" s="8">
        <v>14168.35</v>
      </c>
      <c r="J6" s="8">
        <v>44221.13</v>
      </c>
      <c r="K6" s="8">
        <v>76936.87</v>
      </c>
      <c r="L6" s="8">
        <v>9653.16</v>
      </c>
      <c r="M6" s="8">
        <f>K6+L6</f>
        <v>86590.03</v>
      </c>
      <c r="N6" s="34">
        <f>M6/G6</f>
        <v>0.57196501786803833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</row>
    <row r="7" spans="1:246" x14ac:dyDescent="0.25">
      <c r="A7" s="9">
        <v>2</v>
      </c>
      <c r="B7" s="10" t="s">
        <v>8</v>
      </c>
      <c r="C7" s="10">
        <v>543</v>
      </c>
      <c r="D7" s="10">
        <v>11418.03</v>
      </c>
      <c r="E7" s="10">
        <v>11734.83</v>
      </c>
      <c r="F7" s="10">
        <v>29918.67</v>
      </c>
      <c r="G7" s="11">
        <v>53071.53</v>
      </c>
      <c r="H7" s="11">
        <v>6283.61</v>
      </c>
      <c r="I7" s="11">
        <v>6171.26</v>
      </c>
      <c r="J7" s="11">
        <v>19802.72</v>
      </c>
      <c r="K7" s="11">
        <v>32257.58</v>
      </c>
      <c r="L7" s="11">
        <v>1359</v>
      </c>
      <c r="M7" s="11">
        <f t="shared" ref="M7:M57" si="0">K7+L7</f>
        <v>33616.58</v>
      </c>
      <c r="N7" s="46">
        <f t="shared" ref="N7:N60" si="1">M7/G7</f>
        <v>0.6334202160744189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</row>
    <row r="8" spans="1:246" x14ac:dyDescent="0.25">
      <c r="A8" s="9">
        <v>3</v>
      </c>
      <c r="B8" s="10" t="s">
        <v>9</v>
      </c>
      <c r="C8" s="10">
        <v>1138</v>
      </c>
      <c r="D8" s="10">
        <v>14088.7</v>
      </c>
      <c r="E8" s="10">
        <v>16284.49</v>
      </c>
      <c r="F8" s="10">
        <v>68749.17</v>
      </c>
      <c r="G8" s="11">
        <v>99122.37</v>
      </c>
      <c r="H8" s="11">
        <v>11762.65</v>
      </c>
      <c r="I8" s="11">
        <v>11123.89</v>
      </c>
      <c r="J8" s="11">
        <v>25897.08</v>
      </c>
      <c r="K8" s="11">
        <v>48783.62</v>
      </c>
      <c r="L8" s="11">
        <v>8739.4</v>
      </c>
      <c r="M8" s="11">
        <f t="shared" si="0"/>
        <v>57523.020000000004</v>
      </c>
      <c r="N8" s="46">
        <f t="shared" si="1"/>
        <v>0.580323291301449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</row>
    <row r="9" spans="1:246" x14ac:dyDescent="0.25">
      <c r="A9" s="9">
        <v>4</v>
      </c>
      <c r="B9" s="10" t="s">
        <v>10</v>
      </c>
      <c r="C9" s="10">
        <v>580</v>
      </c>
      <c r="D9" s="10">
        <v>11644.11</v>
      </c>
      <c r="E9" s="10">
        <v>10959.31</v>
      </c>
      <c r="F9" s="10">
        <v>31088.61</v>
      </c>
      <c r="G9" s="11">
        <v>53692.03</v>
      </c>
      <c r="H9" s="11">
        <v>4548.3100000000004</v>
      </c>
      <c r="I9" s="11">
        <v>4231.1099999999997</v>
      </c>
      <c r="J9" s="11">
        <v>11902.7</v>
      </c>
      <c r="K9" s="11">
        <v>20682.13</v>
      </c>
      <c r="L9" s="11">
        <v>2935</v>
      </c>
      <c r="M9" s="11">
        <f t="shared" si="0"/>
        <v>23617.13</v>
      </c>
      <c r="N9" s="46">
        <f t="shared" si="1"/>
        <v>0.43986286232798427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</row>
    <row r="10" spans="1:246" x14ac:dyDescent="0.25">
      <c r="A10" s="9">
        <v>5</v>
      </c>
      <c r="B10" s="10" t="s">
        <v>11</v>
      </c>
      <c r="C10" s="10">
        <v>1084</v>
      </c>
      <c r="D10" s="10">
        <v>24967.08</v>
      </c>
      <c r="E10" s="10">
        <v>19885.560000000001</v>
      </c>
      <c r="F10" s="10">
        <v>64692.3</v>
      </c>
      <c r="G10" s="11">
        <v>109544.95</v>
      </c>
      <c r="H10" s="11">
        <v>12716.73</v>
      </c>
      <c r="I10" s="11">
        <v>7554.13</v>
      </c>
      <c r="J10" s="11">
        <v>28369.25</v>
      </c>
      <c r="K10" s="11">
        <v>48640.11</v>
      </c>
      <c r="L10" s="11">
        <v>9410</v>
      </c>
      <c r="M10" s="11">
        <f t="shared" si="0"/>
        <v>58050.11</v>
      </c>
      <c r="N10" s="46">
        <f t="shared" si="1"/>
        <v>0.52992045730999016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</row>
    <row r="11" spans="1:246" x14ac:dyDescent="0.25">
      <c r="A11" s="9">
        <v>6</v>
      </c>
      <c r="B11" s="10" t="s">
        <v>12</v>
      </c>
      <c r="C11" s="10">
        <v>1660</v>
      </c>
      <c r="D11" s="10">
        <v>41629.519999999997</v>
      </c>
      <c r="E11" s="10">
        <v>41168.61</v>
      </c>
      <c r="F11" s="10">
        <v>141962.19</v>
      </c>
      <c r="G11" s="11">
        <v>224760.32000000001</v>
      </c>
      <c r="H11" s="11">
        <v>19339.03</v>
      </c>
      <c r="I11" s="11">
        <v>18213.349999999999</v>
      </c>
      <c r="J11" s="11">
        <v>60726.77</v>
      </c>
      <c r="K11" s="11">
        <v>98279.15</v>
      </c>
      <c r="L11" s="11">
        <v>13339.25</v>
      </c>
      <c r="M11" s="11">
        <f t="shared" si="0"/>
        <v>111618.4</v>
      </c>
      <c r="N11" s="46">
        <f t="shared" si="1"/>
        <v>0.49661078966251693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</row>
    <row r="12" spans="1:246" x14ac:dyDescent="0.25">
      <c r="A12" s="9">
        <v>7</v>
      </c>
      <c r="B12" s="10" t="s">
        <v>13</v>
      </c>
      <c r="C12" s="10">
        <v>1133</v>
      </c>
      <c r="D12" s="10">
        <v>38947.279999999999</v>
      </c>
      <c r="E12" s="10">
        <v>19839.41</v>
      </c>
      <c r="F12" s="10">
        <v>75077.94</v>
      </c>
      <c r="G12" s="11">
        <v>133864.63</v>
      </c>
      <c r="H12" s="11">
        <v>12771.19</v>
      </c>
      <c r="I12" s="11">
        <v>8396.2800000000007</v>
      </c>
      <c r="J12" s="11">
        <v>31710.85</v>
      </c>
      <c r="K12" s="11">
        <v>52878.31</v>
      </c>
      <c r="L12" s="11">
        <v>14907.25</v>
      </c>
      <c r="M12" s="11">
        <f t="shared" si="0"/>
        <v>67785.56</v>
      </c>
      <c r="N12" s="46">
        <f t="shared" si="1"/>
        <v>0.50637393910549777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</row>
    <row r="13" spans="1:246" ht="16.5" thickBot="1" x14ac:dyDescent="0.3">
      <c r="A13" s="21">
        <v>8</v>
      </c>
      <c r="B13" s="22" t="s">
        <v>14</v>
      </c>
      <c r="C13" s="22">
        <v>2332</v>
      </c>
      <c r="D13" s="22">
        <v>75334.039999999994</v>
      </c>
      <c r="E13" s="22">
        <v>83375.86</v>
      </c>
      <c r="F13" s="22">
        <v>265000.94</v>
      </c>
      <c r="G13" s="23">
        <v>423710.85</v>
      </c>
      <c r="H13" s="23">
        <v>25353.279999999999</v>
      </c>
      <c r="I13" s="23">
        <v>34318.74</v>
      </c>
      <c r="J13" s="23">
        <v>102065.55</v>
      </c>
      <c r="K13" s="23">
        <v>161737.57</v>
      </c>
      <c r="L13" s="23">
        <v>15286.18</v>
      </c>
      <c r="M13" s="23">
        <f t="shared" si="0"/>
        <v>177023.75</v>
      </c>
      <c r="N13" s="47">
        <f t="shared" si="1"/>
        <v>0.41779376194874407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</row>
    <row r="14" spans="1:246" s="4" customFormat="1" ht="16.5" thickBot="1" x14ac:dyDescent="0.3">
      <c r="A14" s="48"/>
      <c r="B14" s="49" t="s">
        <v>15</v>
      </c>
      <c r="C14" s="49">
        <v>9813</v>
      </c>
      <c r="D14" s="49">
        <v>252440.78</v>
      </c>
      <c r="E14" s="49">
        <v>230125.09</v>
      </c>
      <c r="F14" s="49">
        <v>766591.22</v>
      </c>
      <c r="G14" s="50">
        <f>SUM(G6:G13)</f>
        <v>1249157.1099999999</v>
      </c>
      <c r="H14" s="50">
        <f t="shared" ref="H14:M14" si="2">SUM(H6:H13)</f>
        <v>111322.19</v>
      </c>
      <c r="I14" s="50">
        <f t="shared" si="2"/>
        <v>104177.10999999999</v>
      </c>
      <c r="J14" s="50">
        <f t="shared" si="2"/>
        <v>324696.05</v>
      </c>
      <c r="K14" s="50">
        <f t="shared" si="2"/>
        <v>540195.34</v>
      </c>
      <c r="L14" s="50">
        <f t="shared" si="2"/>
        <v>75629.239999999991</v>
      </c>
      <c r="M14" s="50">
        <f t="shared" si="2"/>
        <v>615824.58000000007</v>
      </c>
      <c r="N14" s="60">
        <f t="shared" si="1"/>
        <v>0.49299209448521664</v>
      </c>
    </row>
    <row r="15" spans="1:246" x14ac:dyDescent="0.25">
      <c r="A15" s="6">
        <v>9</v>
      </c>
      <c r="B15" s="7" t="s">
        <v>16</v>
      </c>
      <c r="C15" s="7">
        <v>152</v>
      </c>
      <c r="D15" s="7">
        <v>280.38</v>
      </c>
      <c r="E15" s="7">
        <v>835.54</v>
      </c>
      <c r="F15" s="7">
        <v>7675.76</v>
      </c>
      <c r="G15" s="8">
        <v>8791.68</v>
      </c>
      <c r="H15" s="8">
        <v>100.16</v>
      </c>
      <c r="I15" s="8">
        <v>989.84</v>
      </c>
      <c r="J15" s="8">
        <v>6332.46</v>
      </c>
      <c r="K15" s="8">
        <v>7422.47</v>
      </c>
      <c r="L15" s="8">
        <v>0</v>
      </c>
      <c r="M15" s="8">
        <f t="shared" si="0"/>
        <v>7422.47</v>
      </c>
      <c r="N15" s="34">
        <f t="shared" si="1"/>
        <v>0.84426071012593729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</row>
    <row r="16" spans="1:246" x14ac:dyDescent="0.25">
      <c r="A16" s="9">
        <v>10</v>
      </c>
      <c r="B16" s="10" t="s">
        <v>17</v>
      </c>
      <c r="C16" s="10">
        <v>259</v>
      </c>
      <c r="D16" s="10">
        <v>2313.5700000000002</v>
      </c>
      <c r="E16" s="10">
        <v>3600.65</v>
      </c>
      <c r="F16" s="10">
        <v>18343.88</v>
      </c>
      <c r="G16" s="11">
        <v>24258.1</v>
      </c>
      <c r="H16" s="11">
        <v>1162.1099999999999</v>
      </c>
      <c r="I16" s="11">
        <v>1058.69</v>
      </c>
      <c r="J16" s="11">
        <v>7462.63</v>
      </c>
      <c r="K16" s="11">
        <v>9683.44</v>
      </c>
      <c r="L16" s="11">
        <v>2340</v>
      </c>
      <c r="M16" s="11">
        <f t="shared" si="0"/>
        <v>12023.44</v>
      </c>
      <c r="N16" s="46">
        <f t="shared" si="1"/>
        <v>0.49564640264488979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</row>
    <row r="17" spans="1:246" x14ac:dyDescent="0.25">
      <c r="A17" s="9">
        <v>11</v>
      </c>
      <c r="B17" s="10" t="s">
        <v>18</v>
      </c>
      <c r="C17" s="10">
        <v>239</v>
      </c>
      <c r="D17" s="10">
        <v>2786.05</v>
      </c>
      <c r="E17" s="10">
        <v>1430.98</v>
      </c>
      <c r="F17" s="10">
        <v>10959.44</v>
      </c>
      <c r="G17" s="11">
        <v>15176.47</v>
      </c>
      <c r="H17" s="11">
        <v>1818.01</v>
      </c>
      <c r="I17" s="11">
        <v>974.91</v>
      </c>
      <c r="J17" s="11">
        <v>5434.27</v>
      </c>
      <c r="K17" s="11">
        <v>8227.2000000000007</v>
      </c>
      <c r="L17" s="11">
        <v>25</v>
      </c>
      <c r="M17" s="11">
        <f t="shared" si="0"/>
        <v>8252.2000000000007</v>
      </c>
      <c r="N17" s="46">
        <f t="shared" si="1"/>
        <v>0.543749633478668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</row>
    <row r="18" spans="1:246" ht="16.5" thickBot="1" x14ac:dyDescent="0.3">
      <c r="A18" s="21">
        <v>12</v>
      </c>
      <c r="B18" s="22" t="s">
        <v>19</v>
      </c>
      <c r="C18" s="22">
        <v>311</v>
      </c>
      <c r="D18" s="22">
        <v>4103.99</v>
      </c>
      <c r="E18" s="22">
        <v>2947.65</v>
      </c>
      <c r="F18" s="22">
        <v>13724.55</v>
      </c>
      <c r="G18" s="23">
        <v>20776.189999999999</v>
      </c>
      <c r="H18" s="23">
        <v>1995.84</v>
      </c>
      <c r="I18" s="23">
        <v>1908.45</v>
      </c>
      <c r="J18" s="23">
        <v>6974.08</v>
      </c>
      <c r="K18" s="23">
        <v>10878.37</v>
      </c>
      <c r="L18" s="23">
        <v>0</v>
      </c>
      <c r="M18" s="23">
        <f t="shared" si="0"/>
        <v>10878.37</v>
      </c>
      <c r="N18" s="47">
        <f t="shared" si="1"/>
        <v>0.5235979262800351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</row>
    <row r="19" spans="1:246" s="4" customFormat="1" ht="16.5" thickBot="1" x14ac:dyDescent="0.3">
      <c r="A19" s="48"/>
      <c r="B19" s="49" t="s">
        <v>20</v>
      </c>
      <c r="C19" s="49">
        <v>961</v>
      </c>
      <c r="D19" s="49">
        <v>9483.99</v>
      </c>
      <c r="E19" s="49">
        <v>8814.82</v>
      </c>
      <c r="F19" s="49">
        <v>50703.63</v>
      </c>
      <c r="G19" s="50">
        <f>SUM(G15:G18)</f>
        <v>69002.44</v>
      </c>
      <c r="H19" s="50">
        <f t="shared" ref="H19:M19" si="3">SUM(H15:H18)</f>
        <v>5076.12</v>
      </c>
      <c r="I19" s="50">
        <f t="shared" si="3"/>
        <v>4931.8900000000003</v>
      </c>
      <c r="J19" s="50">
        <f t="shared" si="3"/>
        <v>26203.440000000002</v>
      </c>
      <c r="K19" s="50">
        <f t="shared" si="3"/>
        <v>36211.480000000003</v>
      </c>
      <c r="L19" s="50">
        <f t="shared" si="3"/>
        <v>2365</v>
      </c>
      <c r="M19" s="50">
        <f t="shared" si="3"/>
        <v>38576.480000000003</v>
      </c>
      <c r="N19" s="53">
        <f t="shared" si="1"/>
        <v>0.55905965064423813</v>
      </c>
    </row>
    <row r="20" spans="1:246" s="4" customFormat="1" ht="16.5" thickBot="1" x14ac:dyDescent="0.3">
      <c r="A20" s="15"/>
      <c r="B20" s="16" t="s">
        <v>21</v>
      </c>
      <c r="C20" s="16">
        <v>10774</v>
      </c>
      <c r="D20" s="16">
        <v>261924.77</v>
      </c>
      <c r="E20" s="16">
        <v>238939.92</v>
      </c>
      <c r="F20" s="16">
        <v>817294.84</v>
      </c>
      <c r="G20" s="17">
        <f>G14+G19</f>
        <v>1318159.5499999998</v>
      </c>
      <c r="H20" s="17">
        <f t="shared" ref="H20:M20" si="4">H14+H19</f>
        <v>116398.31</v>
      </c>
      <c r="I20" s="17">
        <f t="shared" si="4"/>
        <v>109108.99999999999</v>
      </c>
      <c r="J20" s="17">
        <f t="shared" si="4"/>
        <v>350899.49</v>
      </c>
      <c r="K20" s="17">
        <f t="shared" si="4"/>
        <v>576406.81999999995</v>
      </c>
      <c r="L20" s="17">
        <f t="shared" si="4"/>
        <v>77994.239999999991</v>
      </c>
      <c r="M20" s="17">
        <f t="shared" si="4"/>
        <v>654401.06000000006</v>
      </c>
      <c r="N20" s="60">
        <f t="shared" si="1"/>
        <v>0.49645057003911258</v>
      </c>
    </row>
    <row r="21" spans="1:246" s="2" customFormat="1" x14ac:dyDescent="0.25">
      <c r="A21" s="6">
        <v>13</v>
      </c>
      <c r="B21" s="7" t="s">
        <v>22</v>
      </c>
      <c r="C21" s="7">
        <v>536</v>
      </c>
      <c r="D21" s="7">
        <v>1512</v>
      </c>
      <c r="E21" s="7">
        <v>5874.91</v>
      </c>
      <c r="F21" s="7">
        <v>57297.2</v>
      </c>
      <c r="G21" s="8">
        <v>64684.11</v>
      </c>
      <c r="H21" s="8">
        <v>1765.07</v>
      </c>
      <c r="I21" s="8">
        <v>7410.72</v>
      </c>
      <c r="J21" s="8">
        <v>40776.97</v>
      </c>
      <c r="K21" s="8">
        <v>49952.76</v>
      </c>
      <c r="L21" s="8">
        <v>0</v>
      </c>
      <c r="M21" s="8">
        <f t="shared" si="0"/>
        <v>49952.76</v>
      </c>
      <c r="N21" s="34">
        <f t="shared" si="1"/>
        <v>0.77225705045644133</v>
      </c>
    </row>
    <row r="22" spans="1:246" s="2" customFormat="1" x14ac:dyDescent="0.25">
      <c r="A22" s="9">
        <v>14</v>
      </c>
      <c r="B22" s="10" t="s">
        <v>23</v>
      </c>
      <c r="C22" s="10">
        <v>556</v>
      </c>
      <c r="D22" s="10">
        <v>163.46</v>
      </c>
      <c r="E22" s="10">
        <v>984.5</v>
      </c>
      <c r="F22" s="10">
        <v>9362.11</v>
      </c>
      <c r="G22" s="11">
        <v>10510.07</v>
      </c>
      <c r="H22" s="11">
        <v>903.41</v>
      </c>
      <c r="I22" s="11">
        <v>2236.23</v>
      </c>
      <c r="J22" s="11">
        <v>4869.38</v>
      </c>
      <c r="K22" s="11">
        <v>8009.02</v>
      </c>
      <c r="L22" s="11">
        <v>0</v>
      </c>
      <c r="M22" s="11">
        <f t="shared" si="0"/>
        <v>8009.02</v>
      </c>
      <c r="N22" s="46">
        <f t="shared" si="1"/>
        <v>0.76203298360524718</v>
      </c>
    </row>
    <row r="23" spans="1:246" s="2" customFormat="1" x14ac:dyDescent="0.25">
      <c r="A23" s="9">
        <v>15</v>
      </c>
      <c r="B23" s="10" t="s">
        <v>24</v>
      </c>
      <c r="C23" s="10">
        <v>31</v>
      </c>
      <c r="D23" s="10">
        <v>160.94999999999999</v>
      </c>
      <c r="E23" s="10">
        <v>174.11</v>
      </c>
      <c r="F23" s="10">
        <v>3645.92</v>
      </c>
      <c r="G23" s="11">
        <v>3980.98</v>
      </c>
      <c r="H23" s="11">
        <v>208.75</v>
      </c>
      <c r="I23" s="11">
        <v>98.8</v>
      </c>
      <c r="J23" s="11">
        <v>3788.2</v>
      </c>
      <c r="K23" s="11">
        <v>4095.76</v>
      </c>
      <c r="L23" s="11">
        <v>0</v>
      </c>
      <c r="M23" s="11">
        <f t="shared" si="0"/>
        <v>4095.76</v>
      </c>
      <c r="N23" s="46">
        <f t="shared" si="1"/>
        <v>1.0288320966194253</v>
      </c>
    </row>
    <row r="24" spans="1:246" s="2" customFormat="1" x14ac:dyDescent="0.25">
      <c r="A24" s="9">
        <v>16</v>
      </c>
      <c r="B24" s="10" t="s">
        <v>25</v>
      </c>
      <c r="C24" s="10">
        <v>948</v>
      </c>
      <c r="D24" s="10">
        <v>9278.6</v>
      </c>
      <c r="E24" s="10">
        <v>20377.21</v>
      </c>
      <c r="F24" s="10">
        <v>152855.47</v>
      </c>
      <c r="G24" s="11">
        <v>182511.28</v>
      </c>
      <c r="H24" s="11">
        <v>13896.95</v>
      </c>
      <c r="I24" s="11">
        <v>21124.55</v>
      </c>
      <c r="J24" s="11">
        <v>146859.38</v>
      </c>
      <c r="K24" s="11">
        <v>181880.89</v>
      </c>
      <c r="L24" s="11">
        <v>0</v>
      </c>
      <c r="M24" s="11">
        <f t="shared" si="0"/>
        <v>181880.89</v>
      </c>
      <c r="N24" s="46">
        <f t="shared" si="1"/>
        <v>0.99654602170342577</v>
      </c>
    </row>
    <row r="25" spans="1:246" s="2" customFormat="1" x14ac:dyDescent="0.25">
      <c r="A25" s="9">
        <v>17</v>
      </c>
      <c r="B25" s="10" t="s">
        <v>26</v>
      </c>
      <c r="C25" s="10">
        <v>488</v>
      </c>
      <c r="D25" s="10">
        <v>1279.0999999999999</v>
      </c>
      <c r="E25" s="10">
        <v>6157.27</v>
      </c>
      <c r="F25" s="10">
        <v>105916.65</v>
      </c>
      <c r="G25" s="11">
        <v>113353.01</v>
      </c>
      <c r="H25" s="11">
        <v>358.7</v>
      </c>
      <c r="I25" s="11">
        <v>5148.3100000000004</v>
      </c>
      <c r="J25" s="11">
        <v>70369.72</v>
      </c>
      <c r="K25" s="11">
        <v>75876.73</v>
      </c>
      <c r="L25" s="11">
        <v>0</v>
      </c>
      <c r="M25" s="11">
        <f t="shared" si="0"/>
        <v>75876.73</v>
      </c>
      <c r="N25" s="46">
        <f t="shared" si="1"/>
        <v>0.66938434188911256</v>
      </c>
    </row>
    <row r="26" spans="1:246" s="2" customFormat="1" x14ac:dyDescent="0.25">
      <c r="A26" s="9">
        <v>18</v>
      </c>
      <c r="B26" s="10" t="s">
        <v>27</v>
      </c>
      <c r="C26" s="10">
        <v>119</v>
      </c>
      <c r="D26" s="10">
        <v>326.36</v>
      </c>
      <c r="E26" s="10">
        <v>1357.28</v>
      </c>
      <c r="F26" s="10">
        <v>14646.98</v>
      </c>
      <c r="G26" s="11">
        <v>16330.62</v>
      </c>
      <c r="H26" s="11">
        <v>304.5</v>
      </c>
      <c r="I26" s="11">
        <v>536.88</v>
      </c>
      <c r="J26" s="11">
        <v>5322.73</v>
      </c>
      <c r="K26" s="11">
        <v>6164.12</v>
      </c>
      <c r="L26" s="11">
        <v>2209.87</v>
      </c>
      <c r="M26" s="11">
        <f t="shared" si="0"/>
        <v>8373.99</v>
      </c>
      <c r="N26" s="46">
        <f t="shared" si="1"/>
        <v>0.51277844931790706</v>
      </c>
    </row>
    <row r="27" spans="1:246" s="2" customFormat="1" x14ac:dyDescent="0.25">
      <c r="A27" s="9">
        <v>19</v>
      </c>
      <c r="B27" s="10" t="s">
        <v>28</v>
      </c>
      <c r="C27" s="10">
        <v>189</v>
      </c>
      <c r="D27" s="10">
        <v>322.87</v>
      </c>
      <c r="E27" s="10">
        <v>723.83</v>
      </c>
      <c r="F27" s="10">
        <v>15834.4</v>
      </c>
      <c r="G27" s="11">
        <v>16881.099999999999</v>
      </c>
      <c r="H27" s="11">
        <v>3813.37</v>
      </c>
      <c r="I27" s="11">
        <v>1226.1099999999999</v>
      </c>
      <c r="J27" s="11">
        <v>12193.46</v>
      </c>
      <c r="K27" s="11">
        <v>17232.939999999999</v>
      </c>
      <c r="L27" s="11">
        <v>0</v>
      </c>
      <c r="M27" s="11">
        <f t="shared" si="0"/>
        <v>17232.939999999999</v>
      </c>
      <c r="N27" s="46">
        <f t="shared" si="1"/>
        <v>1.0208422436926503</v>
      </c>
    </row>
    <row r="28" spans="1:246" s="2" customFormat="1" x14ac:dyDescent="0.25">
      <c r="A28" s="9">
        <v>20</v>
      </c>
      <c r="B28" s="10" t="s">
        <v>29</v>
      </c>
      <c r="C28" s="10">
        <v>17</v>
      </c>
      <c r="D28" s="10">
        <v>0</v>
      </c>
      <c r="E28" s="10">
        <v>163.38999999999999</v>
      </c>
      <c r="F28" s="10">
        <v>1486.38</v>
      </c>
      <c r="G28" s="11">
        <v>1649.77</v>
      </c>
      <c r="H28" s="11">
        <v>0</v>
      </c>
      <c r="I28" s="11">
        <v>84.12</v>
      </c>
      <c r="J28" s="11">
        <v>880.91</v>
      </c>
      <c r="K28" s="11">
        <v>965.04</v>
      </c>
      <c r="L28" s="11">
        <v>0</v>
      </c>
      <c r="M28" s="11">
        <f t="shared" si="0"/>
        <v>965.04</v>
      </c>
      <c r="N28" s="46">
        <f t="shared" si="1"/>
        <v>0.58495426635227943</v>
      </c>
    </row>
    <row r="29" spans="1:246" s="2" customFormat="1" x14ac:dyDescent="0.25">
      <c r="A29" s="9">
        <v>21</v>
      </c>
      <c r="B29" s="10" t="s">
        <v>30</v>
      </c>
      <c r="C29" s="10">
        <v>12</v>
      </c>
      <c r="D29" s="10">
        <v>0</v>
      </c>
      <c r="E29" s="10">
        <v>0</v>
      </c>
      <c r="F29" s="10">
        <v>856.27</v>
      </c>
      <c r="G29" s="11">
        <v>856.27</v>
      </c>
      <c r="H29" s="11">
        <v>0</v>
      </c>
      <c r="I29" s="11">
        <v>0</v>
      </c>
      <c r="J29" s="11">
        <v>322.92</v>
      </c>
      <c r="K29" s="11">
        <v>322.92</v>
      </c>
      <c r="L29" s="11">
        <v>0</v>
      </c>
      <c r="M29" s="11">
        <f t="shared" si="0"/>
        <v>322.92</v>
      </c>
      <c r="N29" s="46">
        <f t="shared" si="1"/>
        <v>0.377124037978675</v>
      </c>
    </row>
    <row r="30" spans="1:246" s="2" customFormat="1" x14ac:dyDescent="0.25">
      <c r="A30" s="9">
        <v>22</v>
      </c>
      <c r="B30" s="10" t="s">
        <v>31</v>
      </c>
      <c r="C30" s="10">
        <v>145</v>
      </c>
      <c r="D30" s="10">
        <v>899.65</v>
      </c>
      <c r="E30" s="10">
        <v>452.71</v>
      </c>
      <c r="F30" s="10">
        <v>20735.48</v>
      </c>
      <c r="G30" s="11">
        <v>22087.84</v>
      </c>
      <c r="H30" s="11">
        <v>2650.41</v>
      </c>
      <c r="I30" s="11">
        <v>53.68</v>
      </c>
      <c r="J30" s="11">
        <v>16179.41</v>
      </c>
      <c r="K30" s="11">
        <v>18883.490000000002</v>
      </c>
      <c r="L30" s="11">
        <v>0</v>
      </c>
      <c r="M30" s="11">
        <f t="shared" si="0"/>
        <v>18883.490000000002</v>
      </c>
      <c r="N30" s="46">
        <f t="shared" si="1"/>
        <v>0.85492696433874937</v>
      </c>
    </row>
    <row r="31" spans="1:246" s="2" customFormat="1" x14ac:dyDescent="0.25">
      <c r="A31" s="9">
        <v>23</v>
      </c>
      <c r="B31" s="10" t="s">
        <v>32</v>
      </c>
      <c r="C31" s="10">
        <v>12</v>
      </c>
      <c r="D31" s="10">
        <v>0</v>
      </c>
      <c r="E31" s="10">
        <v>0</v>
      </c>
      <c r="F31" s="10">
        <v>1481.8</v>
      </c>
      <c r="G31" s="11">
        <v>1481.8</v>
      </c>
      <c r="H31" s="11">
        <v>0</v>
      </c>
      <c r="I31" s="11">
        <v>0</v>
      </c>
      <c r="J31" s="11">
        <v>402.74</v>
      </c>
      <c r="K31" s="11">
        <v>402.74</v>
      </c>
      <c r="L31" s="11">
        <v>0</v>
      </c>
      <c r="M31" s="11">
        <f t="shared" si="0"/>
        <v>402.74</v>
      </c>
      <c r="N31" s="46">
        <f t="shared" si="1"/>
        <v>0.27179106492104199</v>
      </c>
    </row>
    <row r="32" spans="1:246" s="2" customFormat="1" x14ac:dyDescent="0.25">
      <c r="A32" s="9">
        <v>24</v>
      </c>
      <c r="B32" s="10" t="s">
        <v>33</v>
      </c>
      <c r="C32" s="10">
        <v>94</v>
      </c>
      <c r="D32" s="10">
        <v>442.43</v>
      </c>
      <c r="E32" s="10">
        <v>625.92999999999995</v>
      </c>
      <c r="F32" s="10">
        <v>18596.3</v>
      </c>
      <c r="G32" s="11">
        <v>19664.669999999998</v>
      </c>
      <c r="H32" s="11">
        <v>255.39</v>
      </c>
      <c r="I32" s="11">
        <v>187.29</v>
      </c>
      <c r="J32" s="11">
        <v>11321.39</v>
      </c>
      <c r="K32" s="11">
        <v>11764.07</v>
      </c>
      <c r="L32" s="11">
        <v>0</v>
      </c>
      <c r="M32" s="11">
        <f t="shared" si="0"/>
        <v>11764.07</v>
      </c>
      <c r="N32" s="46">
        <f t="shared" si="1"/>
        <v>0.59823378678615002</v>
      </c>
    </row>
    <row r="33" spans="1:14" s="2" customFormat="1" x14ac:dyDescent="0.25">
      <c r="A33" s="9">
        <v>25</v>
      </c>
      <c r="B33" s="10" t="s">
        <v>34</v>
      </c>
      <c r="C33" s="10">
        <v>47</v>
      </c>
      <c r="D33" s="10">
        <v>10.029999999999999</v>
      </c>
      <c r="E33" s="10">
        <v>210.09</v>
      </c>
      <c r="F33" s="10">
        <v>1786.97</v>
      </c>
      <c r="G33" s="11">
        <v>2007.09</v>
      </c>
      <c r="H33" s="11">
        <v>18.09</v>
      </c>
      <c r="I33" s="11">
        <v>320.77999999999997</v>
      </c>
      <c r="J33" s="11">
        <v>949.2</v>
      </c>
      <c r="K33" s="11">
        <v>1288.07</v>
      </c>
      <c r="L33" s="11">
        <v>0</v>
      </c>
      <c r="M33" s="11">
        <f t="shared" si="0"/>
        <v>1288.07</v>
      </c>
      <c r="N33" s="46">
        <f t="shared" si="1"/>
        <v>0.6417599609384731</v>
      </c>
    </row>
    <row r="34" spans="1:14" s="2" customFormat="1" x14ac:dyDescent="0.25">
      <c r="A34" s="9">
        <v>26</v>
      </c>
      <c r="B34" s="10" t="s">
        <v>35</v>
      </c>
      <c r="C34" s="10">
        <v>17</v>
      </c>
      <c r="D34" s="10">
        <v>0</v>
      </c>
      <c r="E34" s="10">
        <v>27.92</v>
      </c>
      <c r="F34" s="10">
        <v>141.02000000000001</v>
      </c>
      <c r="G34" s="11">
        <v>168.93</v>
      </c>
      <c r="H34" s="11">
        <v>0</v>
      </c>
      <c r="I34" s="11">
        <v>16.91</v>
      </c>
      <c r="J34" s="11">
        <v>433.33</v>
      </c>
      <c r="K34" s="11">
        <v>450.24</v>
      </c>
      <c r="L34" s="11">
        <v>0</v>
      </c>
      <c r="M34" s="11">
        <f t="shared" si="0"/>
        <v>450.24</v>
      </c>
      <c r="N34" s="46">
        <f t="shared" si="1"/>
        <v>2.6652459598650329</v>
      </c>
    </row>
    <row r="35" spans="1:14" s="2" customFormat="1" x14ac:dyDescent="0.25">
      <c r="A35" s="9">
        <v>27</v>
      </c>
      <c r="B35" s="10" t="s">
        <v>36</v>
      </c>
      <c r="C35" s="10">
        <v>25</v>
      </c>
      <c r="D35" s="10">
        <v>36.57</v>
      </c>
      <c r="E35" s="10">
        <v>0</v>
      </c>
      <c r="F35" s="10">
        <v>3606.14</v>
      </c>
      <c r="G35" s="11">
        <v>3642.71</v>
      </c>
      <c r="H35" s="11">
        <v>419.29</v>
      </c>
      <c r="I35" s="11">
        <v>0</v>
      </c>
      <c r="J35" s="11">
        <v>1852.23</v>
      </c>
      <c r="K35" s="11">
        <v>2271.52</v>
      </c>
      <c r="L35" s="11">
        <v>1328.1</v>
      </c>
      <c r="M35" s="11">
        <f t="shared" si="0"/>
        <v>3599.62</v>
      </c>
      <c r="N35" s="46">
        <f t="shared" si="1"/>
        <v>0.98817089474594455</v>
      </c>
    </row>
    <row r="36" spans="1:14" s="2" customFormat="1" ht="16.5" thickBot="1" x14ac:dyDescent="0.3">
      <c r="A36" s="21">
        <v>28</v>
      </c>
      <c r="B36" s="22" t="s">
        <v>37</v>
      </c>
      <c r="C36" s="22">
        <v>109</v>
      </c>
      <c r="D36" s="22">
        <v>892.95</v>
      </c>
      <c r="E36" s="22">
        <v>559.82000000000005</v>
      </c>
      <c r="F36" s="22">
        <v>18218.52</v>
      </c>
      <c r="G36" s="23">
        <v>19671.28</v>
      </c>
      <c r="H36" s="23">
        <v>200.15</v>
      </c>
      <c r="I36" s="23">
        <v>375.65</v>
      </c>
      <c r="J36" s="23">
        <v>7192.86</v>
      </c>
      <c r="K36" s="23">
        <v>7768.65</v>
      </c>
      <c r="L36" s="23">
        <v>0</v>
      </c>
      <c r="M36" s="23">
        <f t="shared" si="0"/>
        <v>7768.65</v>
      </c>
      <c r="N36" s="47">
        <f t="shared" si="1"/>
        <v>0.39492346202179013</v>
      </c>
    </row>
    <row r="37" spans="1:14" s="5" customFormat="1" ht="16.5" thickBot="1" x14ac:dyDescent="0.3">
      <c r="A37" s="48"/>
      <c r="B37" s="49" t="s">
        <v>38</v>
      </c>
      <c r="C37" s="49">
        <v>3345</v>
      </c>
      <c r="D37" s="49">
        <v>15324.98</v>
      </c>
      <c r="E37" s="49">
        <v>37688.949999999997</v>
      </c>
      <c r="F37" s="49">
        <v>426467.59</v>
      </c>
      <c r="G37" s="50">
        <f>SUM(G21:G36)</f>
        <v>479481.53</v>
      </c>
      <c r="H37" s="50">
        <f t="shared" ref="H37:M37" si="5">SUM(H21:H36)</f>
        <v>24794.080000000002</v>
      </c>
      <c r="I37" s="50">
        <f t="shared" si="5"/>
        <v>38820.030000000006</v>
      </c>
      <c r="J37" s="50">
        <f t="shared" si="5"/>
        <v>323714.82999999996</v>
      </c>
      <c r="K37" s="50">
        <f t="shared" si="5"/>
        <v>387328.96</v>
      </c>
      <c r="L37" s="50">
        <f t="shared" si="5"/>
        <v>3537.97</v>
      </c>
      <c r="M37" s="50">
        <f t="shared" si="5"/>
        <v>390866.93</v>
      </c>
      <c r="N37" s="53">
        <f t="shared" si="1"/>
        <v>0.81518662460262015</v>
      </c>
    </row>
    <row r="38" spans="1:14" s="5" customFormat="1" ht="16.5" thickBot="1" x14ac:dyDescent="0.3">
      <c r="A38" s="12"/>
      <c r="B38" s="13" t="s">
        <v>39</v>
      </c>
      <c r="C38" s="13">
        <v>14119</v>
      </c>
      <c r="D38" s="13">
        <v>277249.75</v>
      </c>
      <c r="E38" s="13">
        <v>276628.86</v>
      </c>
      <c r="F38" s="13">
        <v>1243762.43</v>
      </c>
      <c r="G38" s="14">
        <f>G20+G37</f>
        <v>1797641.0799999998</v>
      </c>
      <c r="H38" s="14">
        <f t="shared" ref="H38:M38" si="6">H20+H37</f>
        <v>141192.39000000001</v>
      </c>
      <c r="I38" s="14">
        <f t="shared" si="6"/>
        <v>147929.03</v>
      </c>
      <c r="J38" s="14">
        <f t="shared" si="6"/>
        <v>674614.32</v>
      </c>
      <c r="K38" s="14">
        <f t="shared" si="6"/>
        <v>963735.78</v>
      </c>
      <c r="L38" s="14">
        <f t="shared" si="6"/>
        <v>81532.209999999992</v>
      </c>
      <c r="M38" s="14">
        <f t="shared" si="6"/>
        <v>1045267.99</v>
      </c>
      <c r="N38" s="55">
        <f t="shared" si="1"/>
        <v>0.58146645714171152</v>
      </c>
    </row>
    <row r="39" spans="1:14" s="2" customFormat="1" ht="16.5" thickBot="1" x14ac:dyDescent="0.3">
      <c r="A39" s="56">
        <v>29</v>
      </c>
      <c r="B39" s="25" t="s">
        <v>68</v>
      </c>
      <c r="C39" s="25">
        <v>4325</v>
      </c>
      <c r="D39" s="25">
        <v>97673.79</v>
      </c>
      <c r="E39" s="25">
        <v>20819.3</v>
      </c>
      <c r="F39" s="25">
        <v>16893.22</v>
      </c>
      <c r="G39" s="26">
        <v>135386.31</v>
      </c>
      <c r="H39" s="26">
        <v>63387.74</v>
      </c>
      <c r="I39" s="26">
        <v>14188.21</v>
      </c>
      <c r="J39" s="26">
        <v>7210.93</v>
      </c>
      <c r="K39" s="26">
        <v>84786.880000000005</v>
      </c>
      <c r="L39" s="26">
        <v>0</v>
      </c>
      <c r="M39" s="26">
        <f>K39+L39</f>
        <v>84786.880000000005</v>
      </c>
      <c r="N39" s="47">
        <f t="shared" si="1"/>
        <v>0.62625888836175536</v>
      </c>
    </row>
    <row r="40" spans="1:14" s="5" customFormat="1" ht="16.5" thickBot="1" x14ac:dyDescent="0.3">
      <c r="A40" s="12"/>
      <c r="B40" s="13" t="s">
        <v>40</v>
      </c>
      <c r="C40" s="13">
        <v>4325</v>
      </c>
      <c r="D40" s="13">
        <v>97673.79</v>
      </c>
      <c r="E40" s="13">
        <v>20819.3</v>
      </c>
      <c r="F40" s="13">
        <v>16893.22</v>
      </c>
      <c r="G40" s="14">
        <v>135386.31</v>
      </c>
      <c r="H40" s="14">
        <v>63387.74</v>
      </c>
      <c r="I40" s="14">
        <v>14188.21</v>
      </c>
      <c r="J40" s="14">
        <v>7210.94</v>
      </c>
      <c r="K40" s="14">
        <v>84786.89</v>
      </c>
      <c r="L40" s="14">
        <v>0</v>
      </c>
      <c r="M40" s="14">
        <f t="shared" si="0"/>
        <v>84786.89</v>
      </c>
      <c r="N40" s="55">
        <f t="shared" si="1"/>
        <v>0.6262589622244672</v>
      </c>
    </row>
    <row r="41" spans="1:14" s="5" customFormat="1" ht="16.5" thickBot="1" x14ac:dyDescent="0.3">
      <c r="A41" s="12"/>
      <c r="B41" s="13" t="s">
        <v>41</v>
      </c>
      <c r="C41" s="13">
        <v>18444</v>
      </c>
      <c r="D41" s="13">
        <v>374923.55</v>
      </c>
      <c r="E41" s="13">
        <v>297448.15999999997</v>
      </c>
      <c r="F41" s="13">
        <v>1260655.6499999999</v>
      </c>
      <c r="G41" s="14">
        <f>G38+G40</f>
        <v>1933027.39</v>
      </c>
      <c r="H41" s="14">
        <f t="shared" ref="H41:M41" si="7">H38+H40</f>
        <v>204580.13</v>
      </c>
      <c r="I41" s="14">
        <f t="shared" si="7"/>
        <v>162117.24</v>
      </c>
      <c r="J41" s="14">
        <f t="shared" si="7"/>
        <v>681825.25999999989</v>
      </c>
      <c r="K41" s="14">
        <f t="shared" si="7"/>
        <v>1048522.67</v>
      </c>
      <c r="L41" s="14">
        <f t="shared" si="7"/>
        <v>81532.209999999992</v>
      </c>
      <c r="M41" s="14">
        <f t="shared" si="7"/>
        <v>1130054.8799999999</v>
      </c>
      <c r="N41" s="52">
        <f t="shared" si="1"/>
        <v>0.5846036563403274</v>
      </c>
    </row>
    <row r="42" spans="1:14" s="2" customFormat="1" x14ac:dyDescent="0.25">
      <c r="A42" s="57">
        <v>30</v>
      </c>
      <c r="B42" s="30" t="s">
        <v>42</v>
      </c>
      <c r="C42" s="30">
        <v>1359</v>
      </c>
      <c r="D42" s="30">
        <v>7382.52</v>
      </c>
      <c r="E42" s="30">
        <v>9220.0499999999993</v>
      </c>
      <c r="F42" s="30">
        <v>21688.959999999999</v>
      </c>
      <c r="G42" s="31">
        <v>38291.53</v>
      </c>
      <c r="H42" s="31">
        <v>5216.0200000000004</v>
      </c>
      <c r="I42" s="31">
        <v>6702.88</v>
      </c>
      <c r="J42" s="31">
        <v>14919.78</v>
      </c>
      <c r="K42" s="31">
        <v>26838.69</v>
      </c>
      <c r="L42" s="31">
        <v>0</v>
      </c>
      <c r="M42" s="31">
        <f t="shared" si="0"/>
        <v>26838.69</v>
      </c>
      <c r="N42" s="58">
        <f t="shared" si="1"/>
        <v>0.70090409027792833</v>
      </c>
    </row>
    <row r="43" spans="1:14" s="2" customFormat="1" ht="16.5" thickBot="1" x14ac:dyDescent="0.3">
      <c r="A43" s="59">
        <v>31</v>
      </c>
      <c r="B43" s="32" t="s">
        <v>43</v>
      </c>
      <c r="C43" s="32">
        <v>323</v>
      </c>
      <c r="D43" s="32">
        <v>2.0499999999999998</v>
      </c>
      <c r="E43" s="32">
        <v>3.25</v>
      </c>
      <c r="F43" s="32">
        <v>1.93</v>
      </c>
      <c r="G43" s="33">
        <v>7.23</v>
      </c>
      <c r="H43" s="33">
        <v>1930.64</v>
      </c>
      <c r="I43" s="33">
        <v>614.16999999999996</v>
      </c>
      <c r="J43" s="33">
        <v>207.95</v>
      </c>
      <c r="K43" s="33">
        <v>2752.76</v>
      </c>
      <c r="L43" s="33">
        <v>0</v>
      </c>
      <c r="M43" s="33">
        <f t="shared" si="0"/>
        <v>2752.76</v>
      </c>
      <c r="N43" s="51">
        <f t="shared" si="1"/>
        <v>380.74135546334719</v>
      </c>
    </row>
    <row r="44" spans="1:14" s="5" customFormat="1" ht="16.5" thickBot="1" x14ac:dyDescent="0.3">
      <c r="A44" s="12"/>
      <c r="B44" s="13" t="s">
        <v>44</v>
      </c>
      <c r="C44" s="13">
        <v>1682</v>
      </c>
      <c r="D44" s="13">
        <v>7384.57</v>
      </c>
      <c r="E44" s="13">
        <v>9223.2999999999993</v>
      </c>
      <c r="F44" s="13">
        <v>21690.9</v>
      </c>
      <c r="G44" s="14">
        <f>G42+G43</f>
        <v>38298.76</v>
      </c>
      <c r="H44" s="14">
        <f t="shared" ref="H44:M44" si="8">H42+H43</f>
        <v>7146.6600000000008</v>
      </c>
      <c r="I44" s="14">
        <f t="shared" si="8"/>
        <v>7317.05</v>
      </c>
      <c r="J44" s="14">
        <f t="shared" si="8"/>
        <v>15127.730000000001</v>
      </c>
      <c r="K44" s="14">
        <f t="shared" si="8"/>
        <v>29591.449999999997</v>
      </c>
      <c r="L44" s="14">
        <f t="shared" si="8"/>
        <v>0</v>
      </c>
      <c r="M44" s="14">
        <f t="shared" si="8"/>
        <v>29591.449999999997</v>
      </c>
      <c r="N44" s="52">
        <f t="shared" si="1"/>
        <v>0.77264773063148773</v>
      </c>
    </row>
    <row r="45" spans="1:14" s="2" customFormat="1" x14ac:dyDescent="0.25">
      <c r="A45" s="6">
        <v>32</v>
      </c>
      <c r="B45" s="7" t="s">
        <v>45</v>
      </c>
      <c r="C45" s="7">
        <v>108</v>
      </c>
      <c r="D45" s="7">
        <v>7.39</v>
      </c>
      <c r="E45" s="7">
        <v>15.93</v>
      </c>
      <c r="F45" s="7">
        <v>4185.32</v>
      </c>
      <c r="G45" s="8">
        <v>4208.6499999999996</v>
      </c>
      <c r="H45" s="8">
        <v>134.33000000000001</v>
      </c>
      <c r="I45" s="8">
        <v>344.76</v>
      </c>
      <c r="J45" s="8">
        <v>2950.27</v>
      </c>
      <c r="K45" s="8">
        <v>3429.36</v>
      </c>
      <c r="L45" s="8">
        <v>0</v>
      </c>
      <c r="M45" s="8">
        <f t="shared" si="0"/>
        <v>3429.36</v>
      </c>
      <c r="N45" s="34">
        <f t="shared" si="1"/>
        <v>0.81483611134211698</v>
      </c>
    </row>
    <row r="46" spans="1:14" s="2" customFormat="1" x14ac:dyDescent="0.25">
      <c r="A46" s="9">
        <v>33</v>
      </c>
      <c r="B46" s="10" t="s">
        <v>46</v>
      </c>
      <c r="C46" s="10">
        <v>16</v>
      </c>
      <c r="D46" s="10">
        <v>0</v>
      </c>
      <c r="E46" s="10">
        <v>2.56</v>
      </c>
      <c r="F46" s="10">
        <v>698.96</v>
      </c>
      <c r="G46" s="11">
        <v>701.51</v>
      </c>
      <c r="H46" s="11">
        <v>0</v>
      </c>
      <c r="I46" s="11">
        <v>23.81</v>
      </c>
      <c r="J46" s="11">
        <v>391.78</v>
      </c>
      <c r="K46" s="11">
        <v>415.59</v>
      </c>
      <c r="L46" s="11">
        <v>0</v>
      </c>
      <c r="M46" s="11">
        <f t="shared" si="0"/>
        <v>415.59</v>
      </c>
      <c r="N46" s="46">
        <f t="shared" si="1"/>
        <v>0.5924220609827372</v>
      </c>
    </row>
    <row r="47" spans="1:14" s="2" customFormat="1" x14ac:dyDescent="0.25">
      <c r="A47" s="9">
        <v>34</v>
      </c>
      <c r="B47" s="10" t="s">
        <v>47</v>
      </c>
      <c r="C47" s="10">
        <v>43</v>
      </c>
      <c r="D47" s="10">
        <v>1.67</v>
      </c>
      <c r="E47" s="10">
        <v>12.43</v>
      </c>
      <c r="F47" s="10">
        <v>1578.42</v>
      </c>
      <c r="G47" s="11">
        <v>1592.52</v>
      </c>
      <c r="H47" s="11">
        <v>531.23</v>
      </c>
      <c r="I47" s="11">
        <v>65.97</v>
      </c>
      <c r="J47" s="11">
        <v>1034.19</v>
      </c>
      <c r="K47" s="11">
        <v>1631.39</v>
      </c>
      <c r="L47" s="11">
        <v>0</v>
      </c>
      <c r="M47" s="11">
        <f t="shared" si="0"/>
        <v>1631.39</v>
      </c>
      <c r="N47" s="46">
        <f t="shared" si="1"/>
        <v>1.0244078567302137</v>
      </c>
    </row>
    <row r="48" spans="1:14" s="2" customFormat="1" x14ac:dyDescent="0.25">
      <c r="A48" s="9">
        <v>35</v>
      </c>
      <c r="B48" s="10" t="s">
        <v>48</v>
      </c>
      <c r="C48" s="10">
        <v>60</v>
      </c>
      <c r="D48" s="10">
        <v>88.44</v>
      </c>
      <c r="E48" s="10">
        <v>80.75</v>
      </c>
      <c r="F48" s="10">
        <v>1842.88</v>
      </c>
      <c r="G48" s="11">
        <v>2012.07</v>
      </c>
      <c r="H48" s="11">
        <v>353.95</v>
      </c>
      <c r="I48" s="11">
        <v>169.74</v>
      </c>
      <c r="J48" s="11">
        <v>1896.36</v>
      </c>
      <c r="K48" s="11">
        <v>2420.0500000000002</v>
      </c>
      <c r="L48" s="11">
        <v>0</v>
      </c>
      <c r="M48" s="11">
        <f t="shared" si="0"/>
        <v>2420.0500000000002</v>
      </c>
      <c r="N48" s="46">
        <f t="shared" si="1"/>
        <v>1.2027663053472295</v>
      </c>
    </row>
    <row r="49" spans="1:14" s="2" customFormat="1" x14ac:dyDescent="0.25">
      <c r="A49" s="9">
        <v>36</v>
      </c>
      <c r="B49" s="10" t="s">
        <v>49</v>
      </c>
      <c r="C49" s="10">
        <v>227</v>
      </c>
      <c r="D49" s="10">
        <v>47.64</v>
      </c>
      <c r="E49" s="10">
        <v>98.41</v>
      </c>
      <c r="F49" s="10">
        <v>3750.34</v>
      </c>
      <c r="G49" s="11">
        <v>3896.39</v>
      </c>
      <c r="H49" s="11">
        <v>1125.82</v>
      </c>
      <c r="I49" s="11">
        <v>942.39</v>
      </c>
      <c r="J49" s="11">
        <v>2140.81</v>
      </c>
      <c r="K49" s="11">
        <v>4209.0200000000004</v>
      </c>
      <c r="L49" s="11">
        <v>0</v>
      </c>
      <c r="M49" s="11">
        <f t="shared" si="0"/>
        <v>4209.0200000000004</v>
      </c>
      <c r="N49" s="46">
        <f t="shared" si="1"/>
        <v>1.0802358080171648</v>
      </c>
    </row>
    <row r="50" spans="1:14" s="2" customFormat="1" x14ac:dyDescent="0.25">
      <c r="A50" s="9">
        <v>37</v>
      </c>
      <c r="B50" s="10" t="s">
        <v>50</v>
      </c>
      <c r="C50" s="10">
        <v>27</v>
      </c>
      <c r="D50" s="10">
        <v>85.84</v>
      </c>
      <c r="E50" s="10">
        <v>446.99</v>
      </c>
      <c r="F50" s="10">
        <v>2257.5500000000002</v>
      </c>
      <c r="G50" s="11">
        <v>2790.38</v>
      </c>
      <c r="H50" s="11">
        <v>34.19</v>
      </c>
      <c r="I50" s="11">
        <v>218.55</v>
      </c>
      <c r="J50" s="11">
        <v>1557.19</v>
      </c>
      <c r="K50" s="11">
        <v>1809.93</v>
      </c>
      <c r="L50" s="11">
        <v>14.96</v>
      </c>
      <c r="M50" s="11">
        <f t="shared" si="0"/>
        <v>1824.89</v>
      </c>
      <c r="N50" s="46">
        <f t="shared" si="1"/>
        <v>0.65399336291114474</v>
      </c>
    </row>
    <row r="51" spans="1:14" s="2" customFormat="1" x14ac:dyDescent="0.25">
      <c r="A51" s="9">
        <v>38</v>
      </c>
      <c r="B51" s="10" t="s">
        <v>51</v>
      </c>
      <c r="C51" s="10">
        <v>31</v>
      </c>
      <c r="D51" s="10">
        <v>2.15</v>
      </c>
      <c r="E51" s="10">
        <v>0</v>
      </c>
      <c r="F51" s="10">
        <v>228.29</v>
      </c>
      <c r="G51" s="11">
        <v>230.44</v>
      </c>
      <c r="H51" s="11">
        <v>350.56</v>
      </c>
      <c r="I51" s="11">
        <v>0</v>
      </c>
      <c r="J51" s="11">
        <v>91.53</v>
      </c>
      <c r="K51" s="11">
        <v>442.09</v>
      </c>
      <c r="L51" s="11">
        <v>0</v>
      </c>
      <c r="M51" s="11">
        <f t="shared" si="0"/>
        <v>442.09</v>
      </c>
      <c r="N51" s="46">
        <f t="shared" si="1"/>
        <v>1.9184603367470925</v>
      </c>
    </row>
    <row r="52" spans="1:14" s="2" customFormat="1" ht="16.5" thickBot="1" x14ac:dyDescent="0.3">
      <c r="A52" s="21">
        <v>39</v>
      </c>
      <c r="B52" s="22" t="s">
        <v>52</v>
      </c>
      <c r="C52" s="22">
        <v>48</v>
      </c>
      <c r="D52" s="22">
        <v>7</v>
      </c>
      <c r="E52" s="22">
        <v>2.35</v>
      </c>
      <c r="F52" s="22">
        <v>229.6</v>
      </c>
      <c r="G52" s="23">
        <v>238.95</v>
      </c>
      <c r="H52" s="23">
        <v>274.82</v>
      </c>
      <c r="I52" s="23">
        <v>130.6</v>
      </c>
      <c r="J52" s="23">
        <v>107.3</v>
      </c>
      <c r="K52" s="23">
        <v>512.72</v>
      </c>
      <c r="L52" s="23">
        <v>0</v>
      </c>
      <c r="M52" s="23">
        <f t="shared" si="0"/>
        <v>512.72</v>
      </c>
      <c r="N52" s="47">
        <f t="shared" si="1"/>
        <v>2.1457208621050432</v>
      </c>
    </row>
    <row r="53" spans="1:14" s="5" customFormat="1" ht="16.5" thickBot="1" x14ac:dyDescent="0.3">
      <c r="A53" s="48"/>
      <c r="B53" s="49" t="s">
        <v>53</v>
      </c>
      <c r="C53" s="49">
        <v>560</v>
      </c>
      <c r="D53" s="49">
        <v>240.13</v>
      </c>
      <c r="E53" s="49">
        <v>659.41</v>
      </c>
      <c r="F53" s="49">
        <v>14771.37</v>
      </c>
      <c r="G53" s="50">
        <f>SUM(G45:G52)</f>
        <v>15670.910000000002</v>
      </c>
      <c r="H53" s="50">
        <f t="shared" ref="H53:M53" si="9">SUM(H45:H52)</f>
        <v>2804.9</v>
      </c>
      <c r="I53" s="50">
        <f t="shared" si="9"/>
        <v>1895.82</v>
      </c>
      <c r="J53" s="50">
        <f t="shared" si="9"/>
        <v>10169.43</v>
      </c>
      <c r="K53" s="50">
        <f t="shared" si="9"/>
        <v>14870.15</v>
      </c>
      <c r="L53" s="50">
        <f t="shared" si="9"/>
        <v>14.96</v>
      </c>
      <c r="M53" s="50">
        <f t="shared" si="9"/>
        <v>14885.109999999999</v>
      </c>
      <c r="N53" s="54">
        <f t="shared" si="1"/>
        <v>0.94985613471074726</v>
      </c>
    </row>
    <row r="54" spans="1:14" s="2" customFormat="1" x14ac:dyDescent="0.25">
      <c r="A54" s="6">
        <v>40</v>
      </c>
      <c r="B54" s="7" t="s">
        <v>54</v>
      </c>
      <c r="C54" s="7">
        <v>73</v>
      </c>
      <c r="D54" s="7">
        <v>15.57</v>
      </c>
      <c r="E54" s="7">
        <v>865.91</v>
      </c>
      <c r="F54" s="7">
        <v>2614.14</v>
      </c>
      <c r="G54" s="8">
        <v>3495.61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f t="shared" si="0"/>
        <v>0</v>
      </c>
      <c r="N54" s="34">
        <f t="shared" si="1"/>
        <v>0</v>
      </c>
    </row>
    <row r="55" spans="1:14" s="2" customFormat="1" x14ac:dyDescent="0.25">
      <c r="A55" s="9">
        <v>41</v>
      </c>
      <c r="B55" s="10" t="s">
        <v>55</v>
      </c>
      <c r="C55" s="10">
        <v>29</v>
      </c>
      <c r="D55" s="10">
        <v>0</v>
      </c>
      <c r="E55" s="10">
        <v>1.62</v>
      </c>
      <c r="F55" s="10">
        <v>1.1599999999999999</v>
      </c>
      <c r="G55" s="11">
        <v>2.78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f t="shared" si="0"/>
        <v>0</v>
      </c>
      <c r="N55" s="46">
        <f t="shared" si="1"/>
        <v>0</v>
      </c>
    </row>
    <row r="56" spans="1:14" s="2" customFormat="1" x14ac:dyDescent="0.25">
      <c r="A56" s="9">
        <v>42</v>
      </c>
      <c r="B56" s="10" t="s">
        <v>56</v>
      </c>
      <c r="C56" s="10">
        <v>1</v>
      </c>
      <c r="D56" s="10">
        <v>0</v>
      </c>
      <c r="E56" s="10">
        <v>277.52</v>
      </c>
      <c r="F56" s="10">
        <v>0</v>
      </c>
      <c r="G56" s="11">
        <v>277.52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f t="shared" si="0"/>
        <v>0</v>
      </c>
      <c r="N56" s="46">
        <f t="shared" si="1"/>
        <v>0</v>
      </c>
    </row>
    <row r="57" spans="1:14" s="2" customFormat="1" ht="16.5" thickBot="1" x14ac:dyDescent="0.3">
      <c r="A57" s="21">
        <v>43</v>
      </c>
      <c r="B57" s="22" t="s">
        <v>57</v>
      </c>
      <c r="C57" s="22">
        <v>0</v>
      </c>
      <c r="D57" s="22">
        <v>0</v>
      </c>
      <c r="E57" s="22">
        <v>0</v>
      </c>
      <c r="F57" s="22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f t="shared" si="0"/>
        <v>0</v>
      </c>
      <c r="N57" s="47">
        <v>0</v>
      </c>
    </row>
    <row r="58" spans="1:14" s="5" customFormat="1" ht="16.5" thickBot="1" x14ac:dyDescent="0.3">
      <c r="A58" s="43"/>
      <c r="B58" s="44" t="s">
        <v>58</v>
      </c>
      <c r="C58" s="44">
        <v>103</v>
      </c>
      <c r="D58" s="44">
        <v>15.57</v>
      </c>
      <c r="E58" s="44">
        <v>1145.06</v>
      </c>
      <c r="F58" s="44">
        <v>2615.3000000000002</v>
      </c>
      <c r="G58" s="45">
        <f>SUM(G54:G57)</f>
        <v>3775.9100000000003</v>
      </c>
      <c r="H58" s="45">
        <f t="shared" ref="H58:M58" si="10">SUM(H54:H57)</f>
        <v>0</v>
      </c>
      <c r="I58" s="45">
        <f t="shared" si="10"/>
        <v>0</v>
      </c>
      <c r="J58" s="45">
        <f t="shared" si="10"/>
        <v>0</v>
      </c>
      <c r="K58" s="45">
        <f t="shared" si="10"/>
        <v>0</v>
      </c>
      <c r="L58" s="45">
        <f t="shared" si="10"/>
        <v>0</v>
      </c>
      <c r="M58" s="45">
        <f t="shared" si="10"/>
        <v>0</v>
      </c>
      <c r="N58" s="53">
        <f t="shared" si="1"/>
        <v>0</v>
      </c>
    </row>
    <row r="59" spans="1:14" s="5" customFormat="1" ht="16.5" thickBot="1" x14ac:dyDescent="0.3">
      <c r="A59" s="27"/>
      <c r="B59" s="19" t="s">
        <v>69</v>
      </c>
      <c r="C59" s="28"/>
      <c r="D59" s="28"/>
      <c r="E59" s="28"/>
      <c r="F59" s="28"/>
      <c r="G59" s="29"/>
      <c r="H59" s="29"/>
      <c r="I59" s="29"/>
      <c r="J59" s="29"/>
      <c r="K59" s="29">
        <v>11144.03</v>
      </c>
      <c r="L59" s="29"/>
      <c r="M59" s="29">
        <v>11144.03</v>
      </c>
      <c r="N59" s="47">
        <v>0</v>
      </c>
    </row>
    <row r="60" spans="1:14" s="5" customFormat="1" ht="16.5" thickBot="1" x14ac:dyDescent="0.3">
      <c r="A60" s="18"/>
      <c r="B60" s="19" t="s">
        <v>59</v>
      </c>
      <c r="C60" s="19">
        <v>20789</v>
      </c>
      <c r="D60" s="19">
        <v>382563.81</v>
      </c>
      <c r="E60" s="19">
        <v>308475.93</v>
      </c>
      <c r="F60" s="19">
        <v>1299733.21</v>
      </c>
      <c r="G60" s="20">
        <f>G41+G44+G53+G58+G59</f>
        <v>1990772.9699999997</v>
      </c>
      <c r="H60" s="20">
        <f t="shared" ref="H60:M60" si="11">H41+H44+H53+H58+H59</f>
        <v>214531.69</v>
      </c>
      <c r="I60" s="20">
        <f t="shared" si="11"/>
        <v>171330.11</v>
      </c>
      <c r="J60" s="20">
        <f t="shared" si="11"/>
        <v>707122.41999999993</v>
      </c>
      <c r="K60" s="20">
        <f t="shared" si="11"/>
        <v>1104128.3</v>
      </c>
      <c r="L60" s="20">
        <f t="shared" si="11"/>
        <v>81547.17</v>
      </c>
      <c r="M60" s="20">
        <f t="shared" si="11"/>
        <v>1185675.47</v>
      </c>
      <c r="N60" s="55">
        <f t="shared" si="1"/>
        <v>0.59558547753438718</v>
      </c>
    </row>
  </sheetData>
  <mergeCells count="4">
    <mergeCell ref="A1:N1"/>
    <mergeCell ref="A2:N2"/>
    <mergeCell ref="A3:N3"/>
    <mergeCell ref="A4:N4"/>
  </mergeCells>
  <printOptions horizontalCentered="1" verticalCentered="1"/>
  <pageMargins left="0.55118110236220497" right="0.31496062992126" top="0.118110236220472" bottom="0.118110236220472" header="0" footer="0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CDRatio</vt:lpstr>
    </vt:vector>
  </TitlesOfParts>
  <Company>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Shikha  Tripathi</cp:lastModifiedBy>
  <cp:lastPrinted>2025-12-01T07:24:25Z</cp:lastPrinted>
  <dcterms:created xsi:type="dcterms:W3CDTF">2013-06-28T06:52:05Z</dcterms:created>
  <dcterms:modified xsi:type="dcterms:W3CDTF">2025-12-12T08:04:46Z</dcterms:modified>
</cp:coreProperties>
</file>